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<sst xmlns="http://schemas.openxmlformats.org/spreadsheetml/2006/main" count="120" uniqueCount="94">
  <si>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</si>
  <si>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</si>
  <si>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</si>
  <si>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</si>
  <si>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</si>
  <si>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</si>
  <si>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</si>
  <si>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</si>
  <si>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</si>
  <si>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</si>
  <si>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</si>
  <si>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</si>
  <si>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</si>
  <si>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</si>
  <si>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</si>
  <si>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</si>
  <si>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</si>
  <si>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</si>
  <si>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</si>
  <si>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</si>
  <si>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</si>
  <si>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</si>
  <si>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</si>
  <si>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</si>
  <si>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</si>
  <si>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</si>
  <si>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</si>
  <si>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</si>
  <si>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</si>
  <si>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</si>
  <si>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</si>
  <si>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</si>
  <si>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</si>
  <si>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</si>
  <si>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</si>
  <si>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</si>
  <si>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</si>
  <si>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</si>
  <si>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</si>
  <si>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</si>
  <si>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</si>
  <si>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</si>
  <si>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</si>
  <si>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</si>
  <si>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</si>
  <si>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</si>
  <si>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</si>
  <si>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</si>
  <si>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</si>
  <si>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</si>
  <si>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</si>
  <si>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</si>
  <si>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</si>
  <si>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</si>
  <si>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</si>
  <si>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</si>
  <si>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</si>
  <si>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</si>
  <si>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</si>
  <si>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</si>
  <si>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</si>
  <si>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</si>
  <si>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</si>
  <si>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</si>
  <si>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</si>
  <si>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</si>
  <si>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</si>
  <si>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</si>
  <si>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</si>
  <si>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</si>
  <si>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</si>
  <si>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</si>
  <si>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</si>
  <si>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</si>
  <si>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</si>
  <si>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</si>
  <si>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</si>
  <si>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</si>
  <si>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</si>
  <si>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</si>
  <si>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</si>
  <si>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</si>
  <si>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</si>
  <si>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</si>
  <si>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</si>
  <si>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</si>
  <si>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</si>
  <si>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</si>
  <si>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</si>
  <si>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2013 г.</t>
  </si>
  <si>
    <t>ост.на 01.06.</t>
  </si>
  <si>
    <t>май</t>
  </si>
  <si>
    <t xml:space="preserve">                    за май  2013 г.</t>
  </si>
  <si>
    <t xml:space="preserve">3.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</si>
</sst>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82</v>
      </c>
      <c r="C3" s="8" t="s">
        <v>91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1</v>
      </c>
      <c r="M7" s="33">
        <f>L7*89.21*1.202</f>
        <v>107.23042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1.64</v>
      </c>
      <c r="M10" s="33">
        <f t="shared" si="0"/>
        <v>175.85788879999998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5534.2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6522.44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1.1785696216255286</v>
      </c>
      <c r="J18" s="20"/>
      <c r="K18" s="27" t="s">
        <v>64</v>
      </c>
      <c r="L18" s="28">
        <f>SUM(L7:L17)</f>
        <v>2.6399999999999997</v>
      </c>
      <c r="M18" s="34">
        <f>SUM(M7:M17)</f>
        <v>283.0883088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6522.44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L22*89.21*1.202*1.15</f>
        <v>0</v>
      </c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1156.32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93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1156.32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83</v>
      </c>
      <c r="D30" s="5">
        <v>1.08</v>
      </c>
      <c r="E30" t="s">
        <v>18</v>
      </c>
      <c r="F30" s="11">
        <f>E7*D30</f>
        <v>619.488</v>
      </c>
    </row>
    <row r="31" ht="12.75">
      <c r="A31" t="s">
        <v>84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86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619.488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155699</v>
      </c>
      <c r="D37">
        <v>218869.7</v>
      </c>
      <c r="E37">
        <v>573.6</v>
      </c>
      <c r="F37" s="35">
        <f>C37/D37*E37</f>
        <v>408.0461863839535</v>
      </c>
    </row>
    <row r="38" spans="1:6" ht="12.75">
      <c r="A38" t="s">
        <v>25</v>
      </c>
      <c r="C38">
        <v>107981</v>
      </c>
      <c r="D38">
        <v>218869.7</v>
      </c>
      <c r="E38">
        <v>573.6</v>
      </c>
      <c r="F38" s="35">
        <f>C38/D38*E38</f>
        <v>282.989840987583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0.24</v>
      </c>
      <c r="E45" t="s">
        <v>18</v>
      </c>
      <c r="F45" s="11">
        <f>B45*D45</f>
        <v>137.664</v>
      </c>
    </row>
    <row r="46" spans="1:6" ht="12.75">
      <c r="A46" s="4" t="s">
        <v>30</v>
      </c>
      <c r="B46" s="10"/>
      <c r="C46" s="10"/>
      <c r="F46" s="32">
        <f>SUM(F37:F45)</f>
        <v>828.7000273715365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0.2</v>
      </c>
      <c r="E48" t="s">
        <v>18</v>
      </c>
      <c r="F48" s="11">
        <f>B48*D48</f>
        <v>114.72000000000001</v>
      </c>
    </row>
    <row r="49" spans="1:6" ht="12.75">
      <c r="A49" t="s">
        <v>33</v>
      </c>
      <c r="F49" s="5"/>
    </row>
    <row r="50" spans="1:6" ht="12.75">
      <c r="A50" s="7" t="s">
        <v>87</v>
      </c>
      <c r="F50" s="5"/>
    </row>
    <row r="51" spans="2:6" ht="12.75">
      <c r="B51">
        <v>573.6</v>
      </c>
      <c r="C51" t="s">
        <v>17</v>
      </c>
      <c r="D51" s="11">
        <v>0.74</v>
      </c>
      <c r="E51" t="s">
        <v>18</v>
      </c>
      <c r="F51" s="11">
        <f>B51*D51</f>
        <v>424.464</v>
      </c>
    </row>
    <row r="52" spans="1:6" ht="12.75">
      <c r="A52" s="4" t="s">
        <v>34</v>
      </c>
      <c r="F52" s="32">
        <f>F48+F51</f>
        <v>539.184</v>
      </c>
    </row>
    <row r="53" ht="12.75">
      <c r="A53" s="4" t="s">
        <v>35</v>
      </c>
    </row>
    <row r="54" spans="1:6" ht="12.75">
      <c r="A54" s="7" t="s">
        <v>88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2.12</v>
      </c>
      <c r="E55" t="s">
        <v>18</v>
      </c>
      <c r="F55" s="11">
        <f>B55*D55</f>
        <v>1216.0320000000002</v>
      </c>
    </row>
    <row r="56" spans="1:6" ht="12.75">
      <c r="A56" s="4" t="s">
        <v>36</v>
      </c>
      <c r="F56" s="32">
        <f>SUM(F55)</f>
        <v>1216.0320000000002</v>
      </c>
    </row>
    <row r="57" spans="1:6" ht="12.75">
      <c r="A57" s="1" t="s">
        <v>37</v>
      </c>
      <c r="B57" s="1"/>
      <c r="F57" s="32">
        <f>F28+F35+F46+F52+F56</f>
        <v>4359.724027371537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34.877792218972296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4394.601819590509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90</v>
      </c>
    </row>
    <row r="61" spans="1:6" ht="12.75">
      <c r="A61" s="13"/>
      <c r="B61" s="39">
        <v>41395</v>
      </c>
      <c r="C61" s="40">
        <v>20225</v>
      </c>
      <c r="D61" s="42">
        <f>F20</f>
        <v>6522.44</v>
      </c>
      <c r="E61" s="42">
        <f>F59</f>
        <v>4394.601819590509</v>
      </c>
      <c r="F61" s="43">
        <f>C61+D61-E61</f>
        <v>22352.83818040949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2013-07-30T15:24:37Z</dcterms:modified>
  <cp:category/>
  <cp:version/>
  <cp:contentType/>
  <cp:contentStatus/>
</cp:coreProperties>
</file>